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4519"/>
</workbook>
</file>

<file path=xl/calcChain.xml><?xml version="1.0" encoding="utf-8"?>
<calcChain xmlns="http://schemas.openxmlformats.org/spreadsheetml/2006/main">
  <c r="O6" i="1"/>
  <c r="O7"/>
  <c r="O8"/>
  <c r="P8" s="1"/>
  <c r="O5"/>
  <c r="P5" s="1"/>
  <c r="B8"/>
  <c r="B7"/>
  <c r="B6"/>
  <c r="B5"/>
  <c r="P7" l="1"/>
  <c r="P6"/>
  <c r="Q6" l="1"/>
  <c r="Q8"/>
  <c r="Q5"/>
  <c r="Q7"/>
</calcChain>
</file>

<file path=xl/sharedStrings.xml><?xml version="1.0" encoding="utf-8"?>
<sst xmlns="http://schemas.openxmlformats.org/spreadsheetml/2006/main" count="20" uniqueCount="20">
  <si>
    <t xml:space="preserve">                                                                                           开标时间：2021年2月4日</t>
  </si>
  <si>
    <t>序号</t>
  </si>
  <si>
    <t>投标单位</t>
  </si>
  <si>
    <t>投标总价（元）</t>
  </si>
  <si>
    <t>商务标得分</t>
  </si>
  <si>
    <t>资信得分</t>
  </si>
  <si>
    <t>技术得分</t>
  </si>
  <si>
    <t>综合得分</t>
  </si>
  <si>
    <t>得分排名</t>
  </si>
  <si>
    <t>专家1</t>
    <phoneticPr fontId="1" type="noConversion"/>
  </si>
  <si>
    <t>专家2</t>
  </si>
  <si>
    <t>专家3</t>
  </si>
  <si>
    <t>专家4</t>
  </si>
  <si>
    <t>专家5</t>
  </si>
  <si>
    <t>专家6</t>
  </si>
  <si>
    <t>专家7</t>
  </si>
  <si>
    <t>专家8</t>
  </si>
  <si>
    <t>专家9</t>
  </si>
  <si>
    <t>本项目最高限价为302万元</t>
    <phoneticPr fontId="1" type="noConversion"/>
  </si>
  <si>
    <t>平阳滨海发展服务中心工程初步设计及施工图设计（重）得分汇总表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</si>
</sst>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8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Alignment="1"/>
    <xf numFmtId="0" fontId="3" fillId="0" borderId="0" xfId="0" applyFont="1" applyFill="1" applyAlignment="1"/>
    <xf numFmtId="0" fontId="0" fillId="0" borderId="3" xfId="0" applyFill="1" applyBorder="1" applyAlignment="1">
      <alignment horizontal="center" vertical="center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 wrapText="1"/>
    </xf>
    <xf numFmtId="176" fontId="0" fillId="0" borderId="3" xfId="0" applyNumberForma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shrinkToFit="1"/>
    </xf>
    <xf numFmtId="0" fontId="0" fillId="0" borderId="0" xfId="0" applyFont="1" applyFill="1" applyAlignment="1"/>
    <xf numFmtId="0" fontId="0" fillId="0" borderId="0" xfId="0" applyFill="1" applyAlignment="1">
      <alignment vertical="center"/>
    </xf>
    <xf numFmtId="176" fontId="5" fillId="0" borderId="3" xfId="0" applyNumberFormat="1" applyFon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176" fontId="0" fillId="0" borderId="2" xfId="0" applyNumberFormat="1" applyFont="1" applyFill="1" applyBorder="1" applyAlignment="1">
      <alignment vertical="center" wrapText="1"/>
    </xf>
    <xf numFmtId="176" fontId="0" fillId="0" borderId="4" xfId="0" applyNumberFormat="1" applyFont="1" applyFill="1" applyBorder="1" applyAlignment="1">
      <alignment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4320;&#26631;&#35760;&#24405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开标记录表"/>
      <sheetName val="评标基准价计算表"/>
      <sheetName val="商务标得分表"/>
      <sheetName val="初步评审"/>
      <sheetName val="资格审查"/>
      <sheetName val="符合性审查"/>
      <sheetName val="资信"/>
      <sheetName val="技术评审"/>
      <sheetName val="技术得分"/>
      <sheetName val="汇总表"/>
    </sheetNames>
    <sheetDataSet>
      <sheetData sheetId="0"/>
      <sheetData sheetId="1"/>
      <sheetData sheetId="2">
        <row r="5">
          <cell r="B5" t="str">
            <v>天尚设计集团有限公司</v>
          </cell>
        </row>
        <row r="6">
          <cell r="B6" t="str">
            <v>杭州国美建筑设计研究院有限公司</v>
          </cell>
        </row>
        <row r="7">
          <cell r="B7" t="str">
            <v>众生设计集团有限公司</v>
          </cell>
        </row>
        <row r="8">
          <cell r="B8" t="str">
            <v>浙江新空间建筑设计有限公司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"/>
  <sheetViews>
    <sheetView tabSelected="1" workbookViewId="0">
      <selection sqref="A1:Q1"/>
    </sheetView>
  </sheetViews>
  <sheetFormatPr defaultRowHeight="13.5"/>
  <cols>
    <col min="1" max="1" width="2.375" style="1" customWidth="1"/>
    <col min="2" max="2" width="11.625" style="1" customWidth="1"/>
    <col min="3" max="3" width="8.625" style="1" customWidth="1"/>
    <col min="4" max="4" width="7.5" style="1" customWidth="1"/>
    <col min="5" max="5" width="5.625" style="1" customWidth="1"/>
    <col min="6" max="6" width="6" style="1" customWidth="1"/>
    <col min="7" max="7" width="5.125" style="1" customWidth="1"/>
    <col min="8" max="8" width="5.5" style="1" customWidth="1"/>
    <col min="9" max="9" width="5.875" style="1" customWidth="1"/>
    <col min="10" max="14" width="5.375" style="1" customWidth="1"/>
    <col min="15" max="16384" width="9" style="1"/>
  </cols>
  <sheetData>
    <row r="1" spans="1:17" ht="22.5">
      <c r="A1" s="15" t="s">
        <v>19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7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 s="2" customFormat="1" ht="13.5" customHeight="1">
      <c r="A3" s="18" t="s">
        <v>1</v>
      </c>
      <c r="B3" s="20" t="s">
        <v>2</v>
      </c>
      <c r="C3" s="22" t="s">
        <v>3</v>
      </c>
      <c r="D3" s="24" t="s">
        <v>4</v>
      </c>
      <c r="E3" s="25" t="s">
        <v>5</v>
      </c>
      <c r="F3" s="11" t="s">
        <v>9</v>
      </c>
      <c r="G3" s="11" t="s">
        <v>10</v>
      </c>
      <c r="H3" s="11" t="s">
        <v>11</v>
      </c>
      <c r="I3" s="11" t="s">
        <v>12</v>
      </c>
      <c r="J3" s="11" t="s">
        <v>13</v>
      </c>
      <c r="K3" s="11" t="s">
        <v>14</v>
      </c>
      <c r="L3" s="11" t="s">
        <v>15</v>
      </c>
      <c r="M3" s="11" t="s">
        <v>16</v>
      </c>
      <c r="N3" s="11" t="s">
        <v>17</v>
      </c>
      <c r="O3" s="11" t="s">
        <v>6</v>
      </c>
      <c r="P3" s="25" t="s">
        <v>7</v>
      </c>
      <c r="Q3" s="20" t="s">
        <v>8</v>
      </c>
    </row>
    <row r="4" spans="1:17" s="2" customFormat="1" ht="13.5" customHeight="1">
      <c r="A4" s="19"/>
      <c r="B4" s="21"/>
      <c r="C4" s="23"/>
      <c r="D4" s="24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21"/>
    </row>
    <row r="5" spans="1:17" ht="42" customHeight="1">
      <c r="A5" s="3">
        <v>1</v>
      </c>
      <c r="B5" s="4" t="str">
        <f>[1]商务标得分表!B5</f>
        <v>天尚设计集团有限公司</v>
      </c>
      <c r="C5" s="5">
        <v>2960000</v>
      </c>
      <c r="D5" s="6">
        <v>26.94</v>
      </c>
      <c r="E5" s="6">
        <v>4</v>
      </c>
      <c r="F5" s="10">
        <v>32.700000000000003</v>
      </c>
      <c r="G5" s="10">
        <v>33.6</v>
      </c>
      <c r="H5" s="10">
        <v>29.4</v>
      </c>
      <c r="I5" s="10">
        <v>33.299999999999997</v>
      </c>
      <c r="J5" s="10">
        <v>34.1</v>
      </c>
      <c r="K5" s="10">
        <v>34.1</v>
      </c>
      <c r="L5" s="10">
        <v>29.5</v>
      </c>
      <c r="M5" s="10">
        <v>39.4</v>
      </c>
      <c r="N5" s="10">
        <v>38.799999999999997</v>
      </c>
      <c r="O5" s="6">
        <f>AVERAGE(F5:N5)</f>
        <v>33.877777777777773</v>
      </c>
      <c r="P5" s="6">
        <f>D5+E5+O5</f>
        <v>64.817777777777778</v>
      </c>
      <c r="Q5" s="7">
        <f>RANK(P5,$P$5:$P$9996)</f>
        <v>2</v>
      </c>
    </row>
    <row r="6" spans="1:17" ht="55.5" customHeight="1">
      <c r="A6" s="3">
        <v>2</v>
      </c>
      <c r="B6" s="4" t="str">
        <f>[1]商务标得分表!B6</f>
        <v>杭州国美建筑设计研究院有限公司</v>
      </c>
      <c r="C6" s="5">
        <v>2900000</v>
      </c>
      <c r="D6" s="6">
        <v>28.22</v>
      </c>
      <c r="E6" s="6">
        <v>2.2000000000000002</v>
      </c>
      <c r="F6" s="10">
        <v>25.9</v>
      </c>
      <c r="G6" s="10">
        <v>24</v>
      </c>
      <c r="H6" s="10">
        <v>27.9</v>
      </c>
      <c r="I6" s="10">
        <v>32</v>
      </c>
      <c r="J6" s="10">
        <v>30.4</v>
      </c>
      <c r="K6" s="10">
        <v>23</v>
      </c>
      <c r="L6" s="10">
        <v>25.5</v>
      </c>
      <c r="M6" s="10">
        <v>27.1</v>
      </c>
      <c r="N6" s="10">
        <v>32.299999999999997</v>
      </c>
      <c r="O6" s="6">
        <f t="shared" ref="O6:O8" si="0">AVERAGE(F6:N6)</f>
        <v>27.566666666666663</v>
      </c>
      <c r="P6" s="6">
        <f>D6+E6+O6</f>
        <v>57.986666666666665</v>
      </c>
      <c r="Q6" s="7">
        <f>RANK(P6,$P$5:$P$9996)</f>
        <v>4</v>
      </c>
    </row>
    <row r="7" spans="1:17" ht="41.25" customHeight="1">
      <c r="A7" s="3">
        <v>3</v>
      </c>
      <c r="B7" s="4" t="str">
        <f>[1]商务标得分表!B7</f>
        <v>众生设计集团有限公司</v>
      </c>
      <c r="C7" s="5">
        <v>2687890</v>
      </c>
      <c r="D7" s="6">
        <v>28.63</v>
      </c>
      <c r="E7" s="6">
        <v>5</v>
      </c>
      <c r="F7" s="10">
        <v>59</v>
      </c>
      <c r="G7" s="10">
        <v>57.1</v>
      </c>
      <c r="H7" s="10">
        <v>53.3</v>
      </c>
      <c r="I7" s="10">
        <v>61.4</v>
      </c>
      <c r="J7" s="10">
        <v>61.1</v>
      </c>
      <c r="K7" s="10">
        <v>61.5</v>
      </c>
      <c r="L7" s="10">
        <v>59</v>
      </c>
      <c r="M7" s="10">
        <v>57.1</v>
      </c>
      <c r="N7" s="10">
        <v>55.2</v>
      </c>
      <c r="O7" s="6">
        <f t="shared" si="0"/>
        <v>58.300000000000004</v>
      </c>
      <c r="P7" s="6">
        <f>D7+E7+O7</f>
        <v>91.93</v>
      </c>
      <c r="Q7" s="7">
        <f>RANK(P7,$P$5:$P$9996)</f>
        <v>1</v>
      </c>
    </row>
    <row r="8" spans="1:17" ht="59.25" customHeight="1">
      <c r="A8" s="3">
        <v>4</v>
      </c>
      <c r="B8" s="4" t="str">
        <f>[1]商务标得分表!B8</f>
        <v>浙江新空间建筑设计有限公司</v>
      </c>
      <c r="C8" s="5">
        <v>2718000</v>
      </c>
      <c r="D8" s="6">
        <v>28.95</v>
      </c>
      <c r="E8" s="6">
        <v>2.2000000000000002</v>
      </c>
      <c r="F8" s="10">
        <v>23.5</v>
      </c>
      <c r="G8" s="10">
        <v>23</v>
      </c>
      <c r="H8" s="10">
        <v>28.3</v>
      </c>
      <c r="I8" s="10">
        <v>31</v>
      </c>
      <c r="J8" s="10">
        <v>30</v>
      </c>
      <c r="K8" s="10">
        <v>22.8</v>
      </c>
      <c r="L8" s="10">
        <v>25.5</v>
      </c>
      <c r="M8" s="10">
        <v>28</v>
      </c>
      <c r="N8" s="10">
        <v>29.9</v>
      </c>
      <c r="O8" s="6">
        <f t="shared" si="0"/>
        <v>26.888888888888893</v>
      </c>
      <c r="P8" s="6">
        <f>D8+E8+O8</f>
        <v>58.038888888888891</v>
      </c>
      <c r="Q8" s="7">
        <f>RANK(P8,$P$5:$P$9996)</f>
        <v>3</v>
      </c>
    </row>
    <row r="9" spans="1:17" s="8" customFormat="1" ht="26.25" customHeight="1">
      <c r="A9" s="13" t="s">
        <v>18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</row>
    <row r="10" spans="1:17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</sheetData>
  <mergeCells count="20">
    <mergeCell ref="A1:Q1"/>
    <mergeCell ref="A2:Q2"/>
    <mergeCell ref="A3:A4"/>
    <mergeCell ref="B3:B4"/>
    <mergeCell ref="C3:C4"/>
    <mergeCell ref="D3:D4"/>
    <mergeCell ref="E3:E4"/>
    <mergeCell ref="O3:O4"/>
    <mergeCell ref="P3:P4"/>
    <mergeCell ref="Q3:Q4"/>
    <mergeCell ref="A9:Q9"/>
    <mergeCell ref="F3:F4"/>
    <mergeCell ref="G3:G4"/>
    <mergeCell ref="H3:H4"/>
    <mergeCell ref="I3:I4"/>
    <mergeCell ref="J3:J4"/>
    <mergeCell ref="K3:K4"/>
    <mergeCell ref="L3:L4"/>
    <mergeCell ref="N3:N4"/>
    <mergeCell ref="M3:M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2021-02-04T09:01:28Z</dcterms:modified>
</cp:coreProperties>
</file>